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3" windowHeight="409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<sst xmlns="http://schemas.openxmlformats.org/spreadsheetml/2006/main" count="47" uniqueCount="33">
  <si>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 </t>
  </si>
  <si>
    <t>Mark UP</t>
  </si>
  <si>
    <t>Total</t>
  </si>
  <si>
    <t xml:space="preserve">Percentage </t>
  </si>
  <si>
    <t>Contractor</t>
  </si>
  <si>
    <t>Rate</t>
  </si>
  <si>
    <t>Agency</t>
  </si>
  <si>
    <t>Contractor comparison chart</t>
  </si>
  <si>
    <t>3 Months</t>
  </si>
  <si>
    <t xml:space="preserve">Overall Client Cost </t>
  </si>
  <si>
    <t>Day rate</t>
  </si>
  <si>
    <t>Assumptions</t>
  </si>
  <si>
    <t>Monthly Total</t>
  </si>
  <si>
    <t>Contractor Cost</t>
  </si>
  <si>
    <t>Agency Fee</t>
  </si>
  <si>
    <t>JGC Intro</t>
  </si>
  <si>
    <t xml:space="preserve"> Visual devision</t>
  </si>
  <si>
    <t>JGC Intro Fee</t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</si>
  <si>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Monthly Fees are based on an average 22 working day month.</t>
    </r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</si>
  <si>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 xml:space="preserve">Introductory fee invoiced in advance for each block of </t>
    </r>
    <r>
      <rPr>
        <sz val="12"/>
        <color indexed="10"/>
        <rFont val="Calibri"/>
        <family val="2"/>
      </rPr>
      <t>3 months.</t>
    </r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</si>
  <si>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Both the contractor and client are fully supported throughout the contract length.</t>
    </r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</si>
  <si>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Contractor engages directly with Client.</t>
    </r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</si>
  <si>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Rebates will apply for months not worked based on average monthly Fee.</t>
    </r>
  </si>
  <si>
    <t xml:space="preserve">Standard Agency Model </t>
  </si>
  <si>
    <t>x 3 Months</t>
  </si>
  <si>
    <t>x 6 Months</t>
  </si>
  <si>
    <t xml:space="preserve">Client Cost </t>
  </si>
  <si>
    <t xml:space="preserve">Agency Cost </t>
  </si>
  <si>
    <t>Initial payment</t>
  </si>
  <si>
    <t>Savings</t>
  </si>
  <si>
    <t xml:space="preserve">Overall Cost </t>
  </si>
  <si>
    <t>Retained Direct Resource Model</t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</si>
  <si>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>Payment is made 7 days from date of invoice.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</si>
</sst>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8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Symbol"/>
      <family val="1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8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ymbol"/>
      <family val="1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46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9" fontId="52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52" fillId="0" borderId="0" xfId="0" applyFont="1" applyAlignment="1">
      <alignment/>
    </xf>
    <xf numFmtId="0" fontId="2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indent="5"/>
    </xf>
    <xf numFmtId="0" fontId="54" fillId="0" borderId="0" xfId="0" applyFont="1" applyAlignment="1">
      <alignment vertical="center"/>
    </xf>
    <xf numFmtId="164" fontId="55" fillId="0" borderId="0" xfId="0" applyNumberFormat="1" applyFont="1" applyAlignment="1">
      <alignment horizontal="center"/>
    </xf>
    <xf numFmtId="164" fontId="52" fillId="33" borderId="0" xfId="0" applyNumberFormat="1" applyFont="1" applyFill="1" applyAlignment="1">
      <alignment horizontal="center"/>
    </xf>
    <xf numFmtId="164" fontId="27" fillId="33" borderId="0" xfId="0" applyNumberFormat="1" applyFont="1" applyFill="1" applyAlignment="1">
      <alignment horizontal="center"/>
    </xf>
    <xf numFmtId="164" fontId="55" fillId="33" borderId="0" xfId="0" applyNumberFormat="1" applyFont="1" applyFill="1" applyAlignment="1">
      <alignment horizontal="center"/>
    </xf>
    <xf numFmtId="9" fontId="54" fillId="0" borderId="0" xfId="0" applyNumberFormat="1" applyFont="1" applyAlignment="1">
      <alignment horizontal="center"/>
    </xf>
    <xf numFmtId="9" fontId="5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customWidth="1"/>
    <col min="3" max="3" width="15.140625" style="0" bestFit="1" customWidth="1"/>
    <col min="4" max="4" width="8.8515625" style="0" bestFit="1" customWidth="1"/>
    <col min="5" max="5" width="16.00390625" style="0" customWidth="1"/>
    <col min="6" max="6" width="15.57421875" style="0" bestFit="1" customWidth="1"/>
    <col min="7" max="7" width="19.00390625" style="0" bestFit="1" customWidth="1"/>
    <col min="8" max="8" width="15.8515625" style="0" customWidth="1"/>
    <col min="9" max="10" width="11.421875" style="0" bestFit="1" customWidth="1"/>
  </cols>
  <sheetData>
    <row r="1" ht="22.5">
      <c r="A1" s="6" t="s">
        <v>7</v>
      </c>
    </row>
    <row r="2" ht="14.25" customHeight="1">
      <c r="A2" s="6"/>
    </row>
    <row r="3" ht="22.5">
      <c r="A3" s="1" t="s">
        <v>23</v>
      </c>
    </row>
    <row r="4" ht="14.25">
      <c r="E4" t="s">
        <v>0</v>
      </c>
    </row>
    <row r="5" spans="1:10" ht="15.75">
      <c r="A5" s="11" t="s">
        <v>4</v>
      </c>
      <c r="B5" s="11" t="s">
        <v>0</v>
      </c>
      <c r="C5" s="11" t="s">
        <v>6</v>
      </c>
      <c r="D5" s="11" t="s">
        <v>2</v>
      </c>
      <c r="E5" s="11" t="s">
        <v>12</v>
      </c>
      <c r="F5" s="11" t="s">
        <v>12</v>
      </c>
      <c r="G5" s="11" t="s">
        <v>26</v>
      </c>
      <c r="H5" s="11" t="s">
        <v>27</v>
      </c>
      <c r="I5" s="11" t="s">
        <v>29</v>
      </c>
      <c r="J5" s="11" t="s">
        <v>29</v>
      </c>
    </row>
    <row r="6" spans="1:10" ht="15.75">
      <c r="A6" s="11" t="s">
        <v>5</v>
      </c>
      <c r="B6" s="11" t="s">
        <v>0</v>
      </c>
      <c r="C6" s="11" t="s">
        <v>1</v>
      </c>
      <c r="D6" s="11" t="s">
        <v>10</v>
      </c>
      <c r="E6" s="11" t="s">
        <v>13</v>
      </c>
      <c r="F6" s="11" t="s">
        <v>14</v>
      </c>
      <c r="G6" s="11" t="s">
        <v>8</v>
      </c>
      <c r="H6" s="11" t="s">
        <v>8</v>
      </c>
      <c r="I6" s="11" t="s">
        <v>24</v>
      </c>
      <c r="J6" s="11" t="s">
        <v>25</v>
      </c>
    </row>
    <row r="7" spans="1:10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2">
        <v>500</v>
      </c>
      <c r="B8" s="25">
        <v>0.26</v>
      </c>
      <c r="C8" s="12">
        <f>SUM(A8:A8*26%)</f>
        <v>130</v>
      </c>
      <c r="D8" s="12">
        <f aca="true" t="shared" si="0" ref="D8:D13">SUM(A8)+(C8)</f>
        <v>630</v>
      </c>
      <c r="E8" s="12">
        <f aca="true" t="shared" si="1" ref="E8:E13">SUM(D8)*(22)</f>
        <v>13860</v>
      </c>
      <c r="F8" s="14">
        <f aca="true" t="shared" si="2" ref="F8:F13">SUM(C8)*(22)</f>
        <v>2860</v>
      </c>
      <c r="G8" s="12">
        <f aca="true" t="shared" si="3" ref="G8:G13">SUM(E8)*(3)+(H8)</f>
        <v>50160</v>
      </c>
      <c r="H8" s="14">
        <f aca="true" t="shared" si="4" ref="H8:H13">SUM(F8)*(3)</f>
        <v>8580</v>
      </c>
      <c r="I8" s="21">
        <f>SUM(H8)-(C20)</f>
        <v>4580</v>
      </c>
      <c r="J8" s="21">
        <f aca="true" t="shared" si="5" ref="J8:J13">SUM(I8)*(2)</f>
        <v>9160</v>
      </c>
    </row>
    <row r="9" spans="1:10" ht="15.75">
      <c r="A9" s="12">
        <v>500</v>
      </c>
      <c r="B9" s="25">
        <v>0.25</v>
      </c>
      <c r="C9" s="12">
        <f>SUM(A9:A9*25%)</f>
        <v>125</v>
      </c>
      <c r="D9" s="12">
        <f t="shared" si="0"/>
        <v>625</v>
      </c>
      <c r="E9" s="12">
        <f t="shared" si="1"/>
        <v>13750</v>
      </c>
      <c r="F9" s="14">
        <f t="shared" si="2"/>
        <v>2750</v>
      </c>
      <c r="G9" s="12">
        <f t="shared" si="3"/>
        <v>49500</v>
      </c>
      <c r="H9" s="14">
        <f t="shared" si="4"/>
        <v>8250</v>
      </c>
      <c r="I9" s="21">
        <f>SUM(H9)-(C20)</f>
        <v>4250</v>
      </c>
      <c r="J9" s="21">
        <f t="shared" si="5"/>
        <v>8500</v>
      </c>
    </row>
    <row r="10" spans="1:10" ht="15.75">
      <c r="A10" s="22">
        <v>500</v>
      </c>
      <c r="B10" s="26">
        <v>0.2</v>
      </c>
      <c r="C10" s="22">
        <f>SUM(A10:A10*20%)</f>
        <v>100</v>
      </c>
      <c r="D10" s="22">
        <f t="shared" si="0"/>
        <v>600</v>
      </c>
      <c r="E10" s="22">
        <f t="shared" si="1"/>
        <v>13200</v>
      </c>
      <c r="F10" s="23">
        <f t="shared" si="2"/>
        <v>2200</v>
      </c>
      <c r="G10" s="22">
        <f t="shared" si="3"/>
        <v>46200</v>
      </c>
      <c r="H10" s="23">
        <f t="shared" si="4"/>
        <v>6600</v>
      </c>
      <c r="I10" s="24">
        <f>SUM(H10)-(C20)</f>
        <v>2600</v>
      </c>
      <c r="J10" s="21">
        <f t="shared" si="5"/>
        <v>5200</v>
      </c>
    </row>
    <row r="11" spans="1:10" ht="15.75">
      <c r="A11" s="12">
        <v>500</v>
      </c>
      <c r="B11" s="25">
        <v>0.18</v>
      </c>
      <c r="C11" s="12">
        <f>SUM(A11:A11*18%)</f>
        <v>90</v>
      </c>
      <c r="D11" s="12">
        <f t="shared" si="0"/>
        <v>590</v>
      </c>
      <c r="E11" s="12">
        <f t="shared" si="1"/>
        <v>12980</v>
      </c>
      <c r="F11" s="14">
        <f t="shared" si="2"/>
        <v>1980</v>
      </c>
      <c r="G11" s="12">
        <f t="shared" si="3"/>
        <v>44880</v>
      </c>
      <c r="H11" s="14">
        <f t="shared" si="4"/>
        <v>5940</v>
      </c>
      <c r="I11" s="21">
        <f>SUM(H11)-(C20)</f>
        <v>1940</v>
      </c>
      <c r="J11" s="21">
        <f t="shared" si="5"/>
        <v>3880</v>
      </c>
    </row>
    <row r="12" spans="1:10" ht="15.75">
      <c r="A12" s="12">
        <v>500</v>
      </c>
      <c r="B12" s="25">
        <v>0.16</v>
      </c>
      <c r="C12" s="12">
        <f>SUM(A12:A12*16%)</f>
        <v>80</v>
      </c>
      <c r="D12" s="12">
        <f t="shared" si="0"/>
        <v>580</v>
      </c>
      <c r="E12" s="12">
        <f t="shared" si="1"/>
        <v>12760</v>
      </c>
      <c r="F12" s="14">
        <f t="shared" si="2"/>
        <v>1760</v>
      </c>
      <c r="G12" s="12">
        <f t="shared" si="3"/>
        <v>43560</v>
      </c>
      <c r="H12" s="14">
        <f t="shared" si="4"/>
        <v>5280</v>
      </c>
      <c r="I12" s="21">
        <f>SUM(H12)-(C20)</f>
        <v>1280</v>
      </c>
      <c r="J12" s="21">
        <f t="shared" si="5"/>
        <v>2560</v>
      </c>
    </row>
    <row r="13" spans="1:10" ht="15.75">
      <c r="A13" s="12">
        <v>500</v>
      </c>
      <c r="B13" s="25">
        <v>0.15</v>
      </c>
      <c r="C13" s="12">
        <f>SUM(A13:A13*15%)</f>
        <v>75</v>
      </c>
      <c r="D13" s="12">
        <f t="shared" si="0"/>
        <v>575</v>
      </c>
      <c r="E13" s="12">
        <f t="shared" si="1"/>
        <v>12650</v>
      </c>
      <c r="F13" s="14">
        <f t="shared" si="2"/>
        <v>1650</v>
      </c>
      <c r="G13" s="12">
        <f t="shared" si="3"/>
        <v>42900</v>
      </c>
      <c r="H13" s="14">
        <f t="shared" si="4"/>
        <v>4950</v>
      </c>
      <c r="I13" s="21">
        <f>SUM(H13)-(C20)</f>
        <v>950</v>
      </c>
      <c r="J13" s="21">
        <f t="shared" si="5"/>
        <v>1900</v>
      </c>
    </row>
    <row r="14" spans="1:10" ht="15.75">
      <c r="A14" s="11"/>
      <c r="B14" s="11"/>
      <c r="C14" s="11"/>
      <c r="D14" s="11"/>
      <c r="E14" s="11"/>
      <c r="F14" s="11"/>
      <c r="G14" s="11"/>
      <c r="H14" s="15"/>
      <c r="I14" s="11"/>
      <c r="J14" s="11"/>
    </row>
    <row r="15" spans="1:8" ht="22.5">
      <c r="A15" s="1" t="s">
        <v>31</v>
      </c>
      <c r="H15" s="10"/>
    </row>
    <row r="16" ht="8.25" customHeight="1">
      <c r="H16" s="10"/>
    </row>
    <row r="17" spans="1:8" ht="15.75">
      <c r="A17" s="11" t="s">
        <v>4</v>
      </c>
      <c r="B17" s="11" t="s">
        <v>3</v>
      </c>
      <c r="C17" s="11" t="s">
        <v>15</v>
      </c>
      <c r="D17" s="11" t="s">
        <v>2</v>
      </c>
      <c r="E17" s="11" t="s">
        <v>12</v>
      </c>
      <c r="F17" s="11" t="s">
        <v>16</v>
      </c>
      <c r="G17" s="11" t="s">
        <v>9</v>
      </c>
      <c r="H17" s="15" t="s">
        <v>30</v>
      </c>
    </row>
    <row r="18" spans="1:8" ht="15.75">
      <c r="A18" s="11" t="s">
        <v>5</v>
      </c>
      <c r="B18" s="11" t="s">
        <v>0</v>
      </c>
      <c r="C18" s="11" t="s">
        <v>28</v>
      </c>
      <c r="D18" s="11" t="s">
        <v>10</v>
      </c>
      <c r="E18" s="11" t="s">
        <v>13</v>
      </c>
      <c r="F18" s="11" t="s">
        <v>17</v>
      </c>
      <c r="G18" s="11" t="s">
        <v>8</v>
      </c>
      <c r="H18" s="15" t="s">
        <v>8</v>
      </c>
    </row>
    <row r="19" spans="1:8" ht="15.75">
      <c r="A19" s="16"/>
      <c r="B19" s="16"/>
      <c r="C19" s="16"/>
      <c r="D19" s="16"/>
      <c r="E19" s="16"/>
      <c r="F19" s="16"/>
      <c r="G19" s="16"/>
      <c r="H19" s="17"/>
    </row>
    <row r="20" spans="1:10" ht="15.75">
      <c r="A20" s="12">
        <v>500</v>
      </c>
      <c r="B20" s="13">
        <v>0</v>
      </c>
      <c r="C20" s="12">
        <v>4000</v>
      </c>
      <c r="D20" s="12">
        <f>SUM(A20)</f>
        <v>500</v>
      </c>
      <c r="E20" s="12">
        <f>SUM(D20)*(22)</f>
        <v>11000</v>
      </c>
      <c r="F20" s="14">
        <f>SUM(C20)/(3)</f>
        <v>1333.3333333333333</v>
      </c>
      <c r="G20" s="12">
        <f>SUM(E20)*(3)+(H20)</f>
        <v>37000</v>
      </c>
      <c r="H20" s="14">
        <f>SUM(F20)*(3)</f>
        <v>4000</v>
      </c>
      <c r="I20" s="2"/>
      <c r="J20" s="2"/>
    </row>
    <row r="21" spans="1:10" ht="14.25">
      <c r="A21" s="2"/>
      <c r="B21" s="3"/>
      <c r="C21" s="2"/>
      <c r="D21" s="2"/>
      <c r="E21" s="2"/>
      <c r="F21" s="4"/>
      <c r="G21" s="2"/>
      <c r="H21" s="5"/>
      <c r="I21" s="2"/>
      <c r="J21" s="2"/>
    </row>
    <row r="22" spans="1:8" ht="22.5">
      <c r="A22" s="1" t="s">
        <v>11</v>
      </c>
      <c r="E22" s="8"/>
      <c r="F22" s="7"/>
      <c r="H22" s="9"/>
    </row>
    <row r="23" spans="1:7" ht="7.5" customHeight="1">
      <c r="A23" s="18"/>
      <c r="B23" s="16"/>
      <c r="C23" s="16"/>
      <c r="D23" s="16"/>
      <c r="E23" s="16"/>
      <c r="F23" s="16"/>
      <c r="G23" s="16"/>
    </row>
    <row r="24" spans="1:7" ht="15.75">
      <c r="A24" s="19" t="s">
        <v>18</v>
      </c>
      <c r="B24" s="16"/>
      <c r="C24" s="16"/>
      <c r="D24" s="16"/>
      <c r="E24" s="16"/>
      <c r="F24" s="16"/>
      <c r="G24" s="16"/>
    </row>
    <row r="25" spans="1:7" ht="15.75">
      <c r="A25" s="19" t="s">
        <v>19</v>
      </c>
      <c r="B25" s="16"/>
      <c r="C25" s="16"/>
      <c r="D25" s="16"/>
      <c r="E25" s="16"/>
      <c r="F25" s="16"/>
      <c r="G25" s="16"/>
    </row>
    <row r="26" spans="1:7" ht="15.75">
      <c r="A26" s="19" t="s">
        <v>20</v>
      </c>
      <c r="B26" s="16"/>
      <c r="C26" s="16"/>
      <c r="D26" s="16"/>
      <c r="E26" s="16"/>
      <c r="F26" s="16"/>
      <c r="G26" s="16"/>
    </row>
    <row r="27" spans="1:7" ht="15.75">
      <c r="A27" s="19" t="s">
        <v>32</v>
      </c>
      <c r="B27" s="16"/>
      <c r="C27" s="16"/>
      <c r="D27" s="16"/>
      <c r="E27" s="16"/>
      <c r="F27" s="16"/>
      <c r="G27" s="16"/>
    </row>
    <row r="28" spans="1:7" ht="15.75">
      <c r="A28" s="19" t="s">
        <v>21</v>
      </c>
      <c r="B28" s="16"/>
      <c r="C28" s="16"/>
      <c r="D28" s="16"/>
      <c r="E28" s="16"/>
      <c r="F28" s="16"/>
      <c r="G28" s="16"/>
    </row>
    <row r="29" spans="1:7" ht="15.75">
      <c r="A29" s="19" t="s">
        <v>22</v>
      </c>
      <c r="B29" s="16"/>
      <c r="C29" s="16"/>
      <c r="D29" s="16"/>
      <c r="E29" s="16"/>
      <c r="F29" s="16"/>
      <c r="G29" s="16"/>
    </row>
    <row r="30" spans="1:7" ht="15.75">
      <c r="A30" s="20"/>
      <c r="B30" s="16"/>
      <c r="C30" s="16"/>
      <c r="D30" s="16"/>
      <c r="E30" s="16"/>
      <c r="F30" s="16"/>
      <c r="G30" s="16"/>
    </row>
    <row r="32" ht="15">
      <c r="A32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 Temple</cp:lastModifiedBy>
  <cp:lastPrinted>2017-06-14T07:29:55Z</cp:lastPrinted>
  <dcterms:created xsi:type="dcterms:W3CDTF">2017-02-09T13:32:12Z</dcterms:created>
  <dcterms:modified xsi:type="dcterms:W3CDTF">2019-08-14T13:45:39Z</dcterms:modified>
  <cp:category/>
  <cp:version/>
  <cp:contentType/>
  <cp:contentStatus/>
</cp:coreProperties>
</file>